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1 квартал" sheetId="1" r:id="rId1"/>
  </sheets>
  <definedNames>
    <definedName name="_xlnm.Print_Titles" localSheetId="0">'1 квартал'!$5:$6</definedName>
  </definedNames>
  <calcPr fullCalcOnLoad="1"/>
</workbook>
</file>

<file path=xl/sharedStrings.xml><?xml version="1.0" encoding="utf-8"?>
<sst xmlns="http://schemas.openxmlformats.org/spreadsheetml/2006/main" count="99" uniqueCount="89">
  <si>
    <t>Наименование</t>
  </si>
  <si>
    <t>Рз</t>
  </si>
  <si>
    <t>ПР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</si>
  <si>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</si>
  <si>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</si>
  <si>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</si>
  <si>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</si>
  <si>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</si>
  <si>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</si>
  <si>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</si>
  <si>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</si>
  <si>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</si>
  <si>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</si>
  <si>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</si>
  <si>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</si>
  <si>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</si>
  <si>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</si>
  <si>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</si>
  <si>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</si>
  <si>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</si>
  <si>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</si>
  <si>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</si>
  <si>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</si>
  <si>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</si>
  <si>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</si>
  <si>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</si>
  <si>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</si>
  <si>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</si>
  <si>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</si>
  <si>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</si>
  <si>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</si>
  <si>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</si>
  <si>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</si>
  <si>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</si>
  <si>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</si>
  <si>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</si>
  <si>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Общее образование</t>
  </si>
  <si>
    <t>Среднее профессиональное образование</t>
  </si>
  <si>
    <t>Переподготовка и повышение квалификации</t>
  </si>
  <si>
    <t>Высшее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</si>
  <si>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</si>
  <si>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</si>
  <si>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</si>
  <si>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Кинематография</t>
  </si>
  <si>
    <t>Телевидение и радиовещание</t>
  </si>
  <si>
    <t>Периодическая печать и издательства</t>
  </si>
  <si>
    <t>Стационарная медицинская помощь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</si>
  <si>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</si>
  <si>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</si>
  <si>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</si>
  <si>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</si>
  <si>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</si>
  <si>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</si>
  <si>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ВСЕГО</t>
  </si>
  <si>
    <t>Национальная оборона</t>
  </si>
  <si>
    <t>Мобилизационная и вневойсковая подготовка</t>
  </si>
  <si>
    <t>Дошкольное образование</t>
  </si>
  <si>
    <t>Благоустройство</t>
  </si>
  <si>
    <t>Медицинская помощь в дневных стационарах всех типов</t>
  </si>
  <si>
    <t>Скорая медицинская помощь</t>
  </si>
  <si>
    <t>Охрана семьи и детства</t>
  </si>
  <si>
    <t xml:space="preserve">Другие вопросы в области культуры и кинематографии </t>
  </si>
  <si>
    <t>Здравоохранение</t>
  </si>
  <si>
    <t xml:space="preserve">Физическая культура </t>
  </si>
  <si>
    <t>Массовый спорт</t>
  </si>
  <si>
    <t>Другие вопросы в области физической культуры и спорта</t>
  </si>
  <si>
    <t xml:space="preserve">Другие вопросы в области здравоохранения  </t>
  </si>
  <si>
    <t xml:space="preserve">Культура и кинематография  </t>
  </si>
  <si>
    <t>Средства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</si>
  <si>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</si>
  <si>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</si>
  <si>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Межбюджетные трансферты бюджетам субъектов Российской Федерации и муниципальных образований общего характера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</si>
  <si>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</si>
  <si>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</si>
  <si>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% исполнения к уточненному плану</t>
  </si>
  <si>
    <t>Органы юстиции</t>
  </si>
  <si>
    <t>% исполнения к утвержденному плану</t>
  </si>
  <si>
    <t>Защита населения и территорий от  чрезвычайных ситуаций природного и техногенного характера, гражданская оборона</t>
  </si>
  <si>
    <t>Дорожное хозяйство (дорожные фонды)</t>
  </si>
  <si>
    <t>Прочие межбюджетные трансферты общего характера</t>
  </si>
  <si>
    <t>Дополнительное образование детей</t>
  </si>
  <si>
    <t>Исполнено за 1 квартал 2021 года, тыс.руб.</t>
  </si>
  <si>
    <t>Защита населения и территорий от  чрезвычайных ситуаций природного и техногенного характера, пожарная безопасность</t>
  </si>
  <si>
    <t>Утвержденный план на 2022 год, тыс.руб.</t>
  </si>
  <si>
    <t>2022 год</t>
  </si>
  <si>
    <t>Уточненный план на 2022 год, тыс.руб.</t>
  </si>
  <si>
    <t>Исполнено за 1 квартал 2022 года, тыс.руб.</t>
  </si>
  <si>
    <t>Темп роста 2022/2021</t>
  </si>
  <si>
    <t>Сведения об исполнении бюджета Нижневартовского района за I квартал 2022 года по расходам в разрезе разделов и подразделов в сравнении с запланированными бюджетными назначениями на соответствующий год, в сравнении с соответствующим периодом прошлого года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</si>
</sst>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0"/>
    <numFmt numFmtId="183" formatCode="00"/>
    <numFmt numFmtId="184" formatCode="0000000"/>
    <numFmt numFmtId="185" formatCode="000000"/>
    <numFmt numFmtId="186" formatCode="#,##0.00;[Red]\-#,##0.00;0.00"/>
    <numFmt numFmtId="187" formatCode="0.0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#,##0.00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.0000"/>
    <numFmt numFmtId="202" formatCode="0.000"/>
    <numFmt numFmtId="203" formatCode="_-* #,##0.0_р_._-;\-* #,##0.0_р_._-;_-* &quot;-&quot;??_р_._-;_-@_-"/>
    <numFmt numFmtId="204" formatCode="_-* #,##0_р_._-;\-* #,##0_р_._-;_-* &quot;-&quot;??_р_._-;_-@_-"/>
    <numFmt numFmtId="205" formatCode="[$€-2]\ ###,000_);[Red]\([$€-2]\ ###,000\)"/>
    <numFmt numFmtId="206" formatCode="_-* #,##0.000_р_._-;\-* #,##0.000_р_._-;_-* &quot;-&quot;??_р_._-;_-@_-"/>
    <numFmt numFmtId="207" formatCode="#,##0.0;[Red]\-#,##0.0"/>
    <numFmt numFmtId="208" formatCode="#,##0.00,;[Red]\-#,##0.00,;0.00,"/>
    <numFmt numFmtId="209" formatCode="0000"/>
    <numFmt numFmtId="210" formatCode="#,##0.0,;[Red]\-#,##0.0,;0.0,"/>
  </numFmts>
  <fonts count="46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1"/>
    </font>
    <font>
      <sz val="10"/>
      <name val="Arial"/>
      <family val="2"/>
    </font>
    <font>
      <u val="single"/>
      <sz val="10"/>
      <color indexed="36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55" applyFont="1" applyProtection="1">
      <alignment/>
      <protection hidden="1"/>
    </xf>
    <xf numFmtId="0" fontId="0" fillId="0" borderId="0" xfId="55" applyFont="1">
      <alignment/>
      <protection/>
    </xf>
    <xf numFmtId="0" fontId="5" fillId="0" borderId="0" xfId="55" applyFont="1">
      <alignment/>
      <protection/>
    </xf>
    <xf numFmtId="0" fontId="7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5" applyNumberFormat="1" applyFont="1" applyFill="1" applyBorder="1" applyAlignment="1" applyProtection="1">
      <alignment horizontal="center" vertical="center"/>
      <protection hidden="1"/>
    </xf>
    <xf numFmtId="0" fontId="6" fillId="0" borderId="0" xfId="55" applyFont="1">
      <alignment/>
      <protection/>
    </xf>
    <xf numFmtId="183" fontId="7" fillId="0" borderId="10" xfId="55" applyNumberFormat="1" applyFont="1" applyFill="1" applyBorder="1" applyAlignment="1" applyProtection="1">
      <alignment wrapText="1"/>
      <protection hidden="1"/>
    </xf>
    <xf numFmtId="0" fontId="6" fillId="0" borderId="0" xfId="55" applyFont="1">
      <alignment/>
      <protection/>
    </xf>
    <xf numFmtId="0" fontId="7" fillId="0" borderId="0" xfId="55" applyFont="1">
      <alignment/>
      <protection/>
    </xf>
    <xf numFmtId="0" fontId="7" fillId="0" borderId="0" xfId="55" applyFont="1" applyAlignment="1">
      <alignment/>
      <protection/>
    </xf>
    <xf numFmtId="3" fontId="7" fillId="0" borderId="0" xfId="55" applyNumberFormat="1" applyFont="1">
      <alignment/>
      <protection/>
    </xf>
    <xf numFmtId="188" fontId="7" fillId="0" borderId="0" xfId="55" applyNumberFormat="1" applyFont="1">
      <alignment/>
      <protection/>
    </xf>
    <xf numFmtId="188" fontId="7" fillId="0" borderId="10" xfId="55" applyNumberFormat="1" applyFont="1" applyFill="1" applyBorder="1" applyAlignment="1" applyProtection="1">
      <alignment/>
      <protection hidden="1"/>
    </xf>
    <xf numFmtId="188" fontId="7" fillId="0" borderId="10" xfId="55" applyNumberFormat="1" applyFont="1" applyBorder="1">
      <alignment/>
      <protection/>
    </xf>
    <xf numFmtId="188" fontId="7" fillId="0" borderId="10" xfId="56" applyNumberFormat="1" applyFont="1" applyFill="1" applyBorder="1" applyAlignment="1" applyProtection="1">
      <alignment/>
      <protection hidden="1"/>
    </xf>
    <xf numFmtId="183" fontId="5" fillId="0" borderId="10" xfId="55" applyNumberFormat="1" applyFont="1" applyFill="1" applyBorder="1" applyAlignment="1" applyProtection="1">
      <alignment wrapText="1"/>
      <protection hidden="1"/>
    </xf>
    <xf numFmtId="188" fontId="5" fillId="0" borderId="10" xfId="55" applyNumberFormat="1" applyFont="1" applyFill="1" applyBorder="1" applyAlignment="1" applyProtection="1">
      <alignment/>
      <protection hidden="1"/>
    </xf>
    <xf numFmtId="187" fontId="5" fillId="0" borderId="10" xfId="55" applyNumberFormat="1" applyFont="1" applyBorder="1">
      <alignment/>
      <protection/>
    </xf>
    <xf numFmtId="188" fontId="7" fillId="0" borderId="10" xfId="55" applyNumberFormat="1" applyFont="1" applyFill="1" applyBorder="1" applyAlignment="1" applyProtection="1">
      <alignment/>
      <protection hidden="1"/>
    </xf>
    <xf numFmtId="0" fontId="7" fillId="0" borderId="10" xfId="55" applyNumberFormat="1" applyFont="1" applyFill="1" applyBorder="1" applyAlignment="1" applyProtection="1">
      <alignment wrapText="1"/>
      <protection hidden="1"/>
    </xf>
    <xf numFmtId="0" fontId="5" fillId="0" borderId="10" xfId="55" applyNumberFormat="1" applyFont="1" applyFill="1" applyBorder="1" applyAlignment="1" applyProtection="1">
      <alignment wrapText="1"/>
      <protection hidden="1"/>
    </xf>
    <xf numFmtId="0" fontId="0" fillId="0" borderId="10" xfId="55" applyFont="1" applyBorder="1">
      <alignment/>
      <protection/>
    </xf>
    <xf numFmtId="0" fontId="10" fillId="0" borderId="10" xfId="55" applyNumberFormat="1" applyFont="1" applyFill="1" applyBorder="1" applyAlignment="1" applyProtection="1">
      <alignment wrapText="1"/>
      <protection hidden="1"/>
    </xf>
    <xf numFmtId="188" fontId="5" fillId="0" borderId="10" xfId="55" applyNumberFormat="1" applyFont="1" applyFill="1" applyBorder="1" applyAlignment="1" applyProtection="1">
      <alignment/>
      <protection hidden="1"/>
    </xf>
    <xf numFmtId="188" fontId="7" fillId="0" borderId="10" xfId="55" applyNumberFormat="1" applyFont="1" applyFill="1" applyBorder="1">
      <alignment/>
      <protection/>
    </xf>
    <xf numFmtId="0" fontId="7" fillId="0" borderId="10" xfId="55" applyFont="1" applyBorder="1" applyAlignment="1">
      <alignment horizontal="center" vertical="center" wrapText="1"/>
      <protection/>
    </xf>
    <xf numFmtId="187" fontId="7" fillId="0" borderId="10" xfId="55" applyNumberFormat="1" applyFont="1" applyBorder="1">
      <alignment/>
      <protection/>
    </xf>
    <xf numFmtId="0" fontId="8" fillId="0" borderId="0" xfId="55" applyNumberFormat="1" applyFont="1" applyFill="1" applyAlignment="1" applyProtection="1">
      <alignment horizontal="center" vertical="center" wrapText="1"/>
      <protection hidden="1"/>
    </xf>
    <xf numFmtId="0" fontId="7" fillId="33" borderId="10" xfId="55" applyFont="1" applyFill="1" applyBorder="1" applyAlignment="1">
      <alignment horizontal="center" vertical="center" wrapText="1"/>
      <protection/>
    </xf>
    <xf numFmtId="0" fontId="5" fillId="34" borderId="10" xfId="55" applyNumberFormat="1" applyFont="1" applyFill="1" applyBorder="1" applyAlignment="1" applyProtection="1">
      <alignment horizontal="left"/>
      <protection hidden="1"/>
    </xf>
    <xf numFmtId="188" fontId="5" fillId="34" borderId="10" xfId="55" applyNumberFormat="1" applyFont="1" applyFill="1" applyBorder="1" applyAlignment="1" applyProtection="1">
      <alignment vertical="center"/>
      <protection hidden="1"/>
    </xf>
    <xf numFmtId="188" fontId="11" fillId="0" borderId="11" xfId="0" applyNumberFormat="1" applyFont="1" applyBorder="1" applyAlignment="1" applyProtection="1">
      <alignment horizontal="right"/>
      <protection hidden="1"/>
    </xf>
    <xf numFmtId="187" fontId="7" fillId="0" borderId="10" xfId="55" applyNumberFormat="1" applyFont="1" applyBorder="1">
      <alignment/>
      <protection/>
    </xf>
    <xf numFmtId="188" fontId="5" fillId="34" borderId="10" xfId="55" applyNumberFormat="1" applyFont="1" applyFill="1" applyBorder="1" applyAlignment="1" applyProtection="1">
      <alignment/>
      <protection hidden="1"/>
    </xf>
    <xf numFmtId="187" fontId="5" fillId="34" borderId="10" xfId="55" applyNumberFormat="1" applyFont="1" applyFill="1" applyBorder="1">
      <alignment/>
      <protection/>
    </xf>
    <xf numFmtId="0" fontId="9" fillId="0" borderId="0" xfId="55" applyNumberFormat="1" applyFont="1" applyFill="1" applyAlignment="1" applyProtection="1">
      <alignment horizontal="right" wrapText="1"/>
      <protection hidden="1"/>
    </xf>
    <xf numFmtId="0" fontId="8" fillId="0" borderId="0" xfId="55" applyNumberFormat="1" applyFont="1" applyFill="1" applyAlignment="1" applyProtection="1">
      <alignment horizontal="center" vertical="center" wrapText="1"/>
      <protection hidden="1"/>
    </xf>
    <xf numFmtId="0" fontId="7" fillId="0" borderId="10" xfId="55" applyNumberFormat="1" applyFont="1" applyFill="1" applyBorder="1" applyAlignment="1" applyProtection="1">
      <alignment horizontal="center" vertical="center"/>
      <protection hidden="1"/>
    </xf>
    <xf numFmtId="0" fontId="7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5" applyNumberFormat="1" applyFont="1" applyFill="1" applyBorder="1" applyAlignment="1" applyProtection="1">
      <alignment horizontal="center" wrapText="1"/>
      <protection hidden="1"/>
    </xf>
    <xf numFmtId="0" fontId="7" fillId="0" borderId="10" xfId="55" applyFont="1" applyBorder="1" applyAlignment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Tmp2" xfId="55"/>
    <cellStyle name="Обычный_Tmp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J89"/>
  <sheetViews>
    <sheetView tabSelected="1" zoomScalePageLayoutView="0" workbookViewId="0" topLeftCell="A1">
      <pane xSplit="3" ySplit="6" topLeftCell="D7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85" sqref="H85:I85"/>
    </sheetView>
  </sheetViews>
  <sheetFormatPr defaultColWidth="9.00390625" defaultRowHeight="12.75"/>
  <cols>
    <col min="1" max="1" width="66.125" style="2" customWidth="1"/>
    <col min="2" max="3" width="6.875" style="2" customWidth="1"/>
    <col min="4" max="4" width="21.625" style="2" customWidth="1"/>
    <col min="5" max="5" width="20.375" style="2" customWidth="1"/>
    <col min="6" max="7" width="21.625" style="2" customWidth="1"/>
    <col min="8" max="8" width="20.00390625" style="2" customWidth="1"/>
    <col min="9" max="10" width="19.50390625" style="2" customWidth="1"/>
    <col min="11" max="16384" width="9.375" style="2" customWidth="1"/>
  </cols>
  <sheetData>
    <row r="1" spans="1:9" ht="18.75">
      <c r="A1" s="1"/>
      <c r="B1" s="1"/>
      <c r="C1" s="1"/>
      <c r="D1" s="1"/>
      <c r="E1" s="1"/>
      <c r="G1" s="36"/>
      <c r="H1" s="36"/>
      <c r="I1" s="36"/>
    </row>
    <row r="2" spans="1:10" s="3" customFormat="1" ht="75.75" customHeight="1">
      <c r="A2" s="37" t="s">
        <v>88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s="3" customFormat="1" ht="18.75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s="3" customFormat="1" ht="15.75">
      <c r="A4" s="38" t="s">
        <v>0</v>
      </c>
      <c r="B4" s="39" t="s">
        <v>1</v>
      </c>
      <c r="C4" s="39" t="s">
        <v>2</v>
      </c>
      <c r="D4" s="39" t="s">
        <v>81</v>
      </c>
      <c r="E4" s="40" t="s">
        <v>84</v>
      </c>
      <c r="F4" s="40"/>
      <c r="G4" s="40"/>
      <c r="H4" s="41" t="s">
        <v>76</v>
      </c>
      <c r="I4" s="41" t="s">
        <v>74</v>
      </c>
      <c r="J4" s="41" t="s">
        <v>87</v>
      </c>
    </row>
    <row r="5" spans="1:10" ht="67.5" customHeight="1">
      <c r="A5" s="38"/>
      <c r="B5" s="39"/>
      <c r="C5" s="39"/>
      <c r="D5" s="39"/>
      <c r="E5" s="29" t="s">
        <v>83</v>
      </c>
      <c r="F5" s="26" t="s">
        <v>85</v>
      </c>
      <c r="G5" s="26" t="s">
        <v>86</v>
      </c>
      <c r="H5" s="41"/>
      <c r="I5" s="41"/>
      <c r="J5" s="41"/>
    </row>
    <row r="6" spans="1:10" ht="16.5" customHeight="1">
      <c r="A6" s="5">
        <v>1</v>
      </c>
      <c r="B6" s="4">
        <v>2</v>
      </c>
      <c r="C6" s="4">
        <v>3</v>
      </c>
      <c r="D6" s="5">
        <v>4</v>
      </c>
      <c r="E6" s="4">
        <v>5</v>
      </c>
      <c r="F6" s="4">
        <v>6</v>
      </c>
      <c r="G6" s="5">
        <v>7</v>
      </c>
      <c r="H6" s="4">
        <v>8</v>
      </c>
      <c r="I6" s="4">
        <v>9</v>
      </c>
      <c r="J6" s="5">
        <v>10</v>
      </c>
    </row>
    <row r="7" spans="1:10" s="8" customFormat="1" ht="19.5" customHeight="1">
      <c r="A7" s="21" t="s">
        <v>4</v>
      </c>
      <c r="B7" s="16">
        <v>1</v>
      </c>
      <c r="C7" s="16" t="s">
        <v>3</v>
      </c>
      <c r="D7" s="17">
        <f>D8+D9+D10+D11+D12+D13+D14+D15+D16+D17+D18</f>
        <v>145902.7</v>
      </c>
      <c r="E7" s="17">
        <f>E8+E9+E10+E11+E12+E13+E14+E15+E16+E17+E18</f>
        <v>743701.3579999999</v>
      </c>
      <c r="F7" s="17">
        <f>F8+F9+F10+F11+F12+F13+F14+F15+F16+F17+F18</f>
        <v>854376.79673</v>
      </c>
      <c r="G7" s="17">
        <f>G8+G9+G10+G11+G12+G13+G14+G15+G16+G17+G18</f>
        <v>166541.33038</v>
      </c>
      <c r="H7" s="17">
        <f>G7/E7*100</f>
        <v>22.393576210197</v>
      </c>
      <c r="I7" s="18">
        <f aca="true" t="shared" si="0" ref="I7:I39">G7/F7*100</f>
        <v>19.49272627924964</v>
      </c>
      <c r="J7" s="18">
        <f>G7/D7*100</f>
        <v>114.14547529278072</v>
      </c>
    </row>
    <row r="8" spans="1:10" ht="48.75" customHeight="1">
      <c r="A8" s="20" t="s">
        <v>5</v>
      </c>
      <c r="B8" s="7">
        <v>1</v>
      </c>
      <c r="C8" s="7">
        <v>2</v>
      </c>
      <c r="D8" s="14">
        <v>6957.7</v>
      </c>
      <c r="E8" s="32">
        <v>52699.599</v>
      </c>
      <c r="F8" s="32">
        <v>52699.599</v>
      </c>
      <c r="G8" s="32">
        <v>9286.92737</v>
      </c>
      <c r="H8" s="19">
        <f>G8/E8*100</f>
        <v>17.622387164653755</v>
      </c>
      <c r="I8" s="33">
        <f>G8/F8*100</f>
        <v>17.622387164653755</v>
      </c>
      <c r="J8" s="27">
        <f>G8/D8*100</f>
        <v>133.47697328140046</v>
      </c>
    </row>
    <row r="9" spans="1:10" ht="70.5" customHeight="1" hidden="1">
      <c r="A9" s="20" t="s">
        <v>6</v>
      </c>
      <c r="B9" s="7">
        <v>1</v>
      </c>
      <c r="C9" s="7">
        <v>3</v>
      </c>
      <c r="D9" s="14"/>
      <c r="E9" s="13">
        <v>0</v>
      </c>
      <c r="F9" s="25">
        <v>0</v>
      </c>
      <c r="G9" s="14">
        <v>0</v>
      </c>
      <c r="H9" s="19"/>
      <c r="I9" s="33"/>
      <c r="J9" s="27" t="e">
        <f>G9/D9*100</f>
        <v>#DIV/0!</v>
      </c>
    </row>
    <row r="10" spans="1:10" ht="63">
      <c r="A10" s="20" t="s">
        <v>7</v>
      </c>
      <c r="B10" s="7">
        <v>1</v>
      </c>
      <c r="C10" s="7">
        <v>4</v>
      </c>
      <c r="D10" s="14">
        <v>101183.7</v>
      </c>
      <c r="E10" s="32">
        <v>455823.419</v>
      </c>
      <c r="F10" s="32">
        <v>494834.926</v>
      </c>
      <c r="G10" s="32">
        <v>119577.6408</v>
      </c>
      <c r="H10" s="19">
        <f aca="true" t="shared" si="1" ref="H10:H18">G10/E10*100</f>
        <v>26.233325409724067</v>
      </c>
      <c r="I10" s="33">
        <f aca="true" t="shared" si="2" ref="I10:I18">G10/F10*100</f>
        <v>24.16515781668976</v>
      </c>
      <c r="J10" s="27">
        <f>G10/D10*100</f>
        <v>118.17875883170905</v>
      </c>
    </row>
    <row r="11" spans="1:10" ht="21.75" customHeight="1">
      <c r="A11" s="20" t="s">
        <v>8</v>
      </c>
      <c r="B11" s="7">
        <v>1</v>
      </c>
      <c r="C11" s="7">
        <v>5</v>
      </c>
      <c r="D11" s="14">
        <v>0</v>
      </c>
      <c r="E11" s="32">
        <v>1.7</v>
      </c>
      <c r="F11" s="32">
        <v>1.7</v>
      </c>
      <c r="G11" s="32">
        <v>0</v>
      </c>
      <c r="H11" s="19">
        <f t="shared" si="1"/>
        <v>0</v>
      </c>
      <c r="I11" s="33">
        <f t="shared" si="2"/>
        <v>0</v>
      </c>
      <c r="J11" s="27"/>
    </row>
    <row r="12" spans="1:10" ht="51.75" customHeight="1">
      <c r="A12" s="20" t="s">
        <v>9</v>
      </c>
      <c r="B12" s="7">
        <v>1</v>
      </c>
      <c r="C12" s="7">
        <v>6</v>
      </c>
      <c r="D12" s="14">
        <v>2813</v>
      </c>
      <c r="E12" s="32">
        <v>11250.73</v>
      </c>
      <c r="F12" s="32">
        <v>19009.423</v>
      </c>
      <c r="G12" s="32">
        <v>1405.53622</v>
      </c>
      <c r="H12" s="19">
        <f t="shared" si="1"/>
        <v>12.492844642081003</v>
      </c>
      <c r="I12" s="33">
        <f t="shared" si="2"/>
        <v>7.39389207131642</v>
      </c>
      <c r="J12" s="27">
        <f>G12/D12*100</f>
        <v>49.96573835762531</v>
      </c>
    </row>
    <row r="13" spans="1:10" ht="15.75" hidden="1">
      <c r="A13" s="20" t="s">
        <v>10</v>
      </c>
      <c r="B13" s="7">
        <v>1</v>
      </c>
      <c r="C13" s="7">
        <v>7</v>
      </c>
      <c r="D13" s="14"/>
      <c r="E13" s="13">
        <v>0</v>
      </c>
      <c r="F13" s="14">
        <v>0</v>
      </c>
      <c r="G13" s="14">
        <v>0</v>
      </c>
      <c r="H13" s="19" t="e">
        <f t="shared" si="1"/>
        <v>#DIV/0!</v>
      </c>
      <c r="I13" s="33" t="e">
        <f t="shared" si="2"/>
        <v>#DIV/0!</v>
      </c>
      <c r="J13" s="27" t="e">
        <f>G13/D13*100</f>
        <v>#DIV/0!</v>
      </c>
    </row>
    <row r="14" spans="1:10" ht="15.75" hidden="1">
      <c r="A14" s="20" t="s">
        <v>11</v>
      </c>
      <c r="B14" s="7">
        <v>1</v>
      </c>
      <c r="C14" s="7">
        <v>10</v>
      </c>
      <c r="D14" s="14"/>
      <c r="E14" s="13">
        <v>0</v>
      </c>
      <c r="F14" s="14">
        <v>0</v>
      </c>
      <c r="G14" s="14">
        <v>0</v>
      </c>
      <c r="H14" s="19" t="e">
        <f t="shared" si="1"/>
        <v>#DIV/0!</v>
      </c>
      <c r="I14" s="33" t="e">
        <f t="shared" si="2"/>
        <v>#DIV/0!</v>
      </c>
      <c r="J14" s="27" t="e">
        <f>G14/D14*100</f>
        <v>#DIV/0!</v>
      </c>
    </row>
    <row r="15" spans="1:10" ht="21.75" customHeight="1">
      <c r="A15" s="20" t="s">
        <v>12</v>
      </c>
      <c r="B15" s="7">
        <v>1</v>
      </c>
      <c r="C15" s="7">
        <v>11</v>
      </c>
      <c r="D15" s="14">
        <v>0</v>
      </c>
      <c r="E15" s="32">
        <v>27733.44</v>
      </c>
      <c r="F15" s="32">
        <v>40000</v>
      </c>
      <c r="G15" s="32">
        <v>0</v>
      </c>
      <c r="H15" s="19">
        <f t="shared" si="1"/>
        <v>0</v>
      </c>
      <c r="I15" s="33">
        <f t="shared" si="2"/>
        <v>0</v>
      </c>
      <c r="J15" s="27"/>
    </row>
    <row r="16" spans="1:10" ht="15.75" hidden="1">
      <c r="A16" s="20"/>
      <c r="B16" s="7">
        <v>1</v>
      </c>
      <c r="C16" s="7">
        <v>12</v>
      </c>
      <c r="D16" s="14"/>
      <c r="E16" s="13">
        <v>0</v>
      </c>
      <c r="F16" s="14">
        <v>0</v>
      </c>
      <c r="G16" s="14">
        <v>0</v>
      </c>
      <c r="H16" s="19" t="e">
        <f t="shared" si="1"/>
        <v>#DIV/0!</v>
      </c>
      <c r="I16" s="33" t="e">
        <f t="shared" si="2"/>
        <v>#DIV/0!</v>
      </c>
      <c r="J16" s="27" t="e">
        <f>G16/D16*100</f>
        <v>#DIV/0!</v>
      </c>
    </row>
    <row r="17" spans="1:10" ht="31.5" hidden="1">
      <c r="A17" s="20" t="s">
        <v>13</v>
      </c>
      <c r="B17" s="7">
        <v>1</v>
      </c>
      <c r="C17" s="7">
        <v>13</v>
      </c>
      <c r="D17" s="14"/>
      <c r="E17" s="13">
        <v>0</v>
      </c>
      <c r="F17" s="14">
        <v>0</v>
      </c>
      <c r="G17" s="14">
        <v>0</v>
      </c>
      <c r="H17" s="19" t="e">
        <f t="shared" si="1"/>
        <v>#DIV/0!</v>
      </c>
      <c r="I17" s="33" t="e">
        <f t="shared" si="2"/>
        <v>#DIV/0!</v>
      </c>
      <c r="J17" s="27" t="e">
        <f>G17/D17*100</f>
        <v>#DIV/0!</v>
      </c>
    </row>
    <row r="18" spans="1:10" ht="16.5" customHeight="1">
      <c r="A18" s="20" t="s">
        <v>14</v>
      </c>
      <c r="B18" s="7">
        <v>1</v>
      </c>
      <c r="C18" s="7">
        <v>13</v>
      </c>
      <c r="D18" s="14">
        <v>34948.3</v>
      </c>
      <c r="E18" s="32">
        <v>196192.47</v>
      </c>
      <c r="F18" s="32">
        <v>247831.14873</v>
      </c>
      <c r="G18" s="32">
        <v>36271.22599</v>
      </c>
      <c r="H18" s="19">
        <f t="shared" si="1"/>
        <v>18.487572937942012</v>
      </c>
      <c r="I18" s="33">
        <f t="shared" si="2"/>
        <v>14.635458930756013</v>
      </c>
      <c r="J18" s="27">
        <f>G18/D18*100</f>
        <v>103.78538009001868</v>
      </c>
    </row>
    <row r="19" spans="1:10" s="8" customFormat="1" ht="15.75">
      <c r="A19" s="21" t="s">
        <v>54</v>
      </c>
      <c r="B19" s="16">
        <v>2</v>
      </c>
      <c r="C19" s="16">
        <v>0</v>
      </c>
      <c r="D19" s="17">
        <f>D20</f>
        <v>599.2</v>
      </c>
      <c r="E19" s="17">
        <f>E20</f>
        <v>3703.5</v>
      </c>
      <c r="F19" s="17">
        <f>F20</f>
        <v>3703.5</v>
      </c>
      <c r="G19" s="17">
        <f>G20</f>
        <v>622.35753</v>
      </c>
      <c r="H19" s="17">
        <f aca="true" t="shared" si="3" ref="H19:H70">G19/E19*100</f>
        <v>16.804577561765896</v>
      </c>
      <c r="I19" s="18">
        <f t="shared" si="0"/>
        <v>16.804577561765896</v>
      </c>
      <c r="J19" s="18">
        <f aca="true" t="shared" si="4" ref="J19:J70">G19/D19*100</f>
        <v>103.86474132176234</v>
      </c>
    </row>
    <row r="20" spans="1:10" ht="15.75">
      <c r="A20" s="20" t="s">
        <v>55</v>
      </c>
      <c r="B20" s="7">
        <v>2</v>
      </c>
      <c r="C20" s="7">
        <v>3</v>
      </c>
      <c r="D20" s="14">
        <v>599.2</v>
      </c>
      <c r="E20" s="32">
        <v>3703.5</v>
      </c>
      <c r="F20" s="32">
        <v>3703.5</v>
      </c>
      <c r="G20" s="32">
        <v>622.35753</v>
      </c>
      <c r="H20" s="19">
        <f t="shared" si="3"/>
        <v>16.804577561765896</v>
      </c>
      <c r="I20" s="33">
        <f t="shared" si="0"/>
        <v>16.804577561765896</v>
      </c>
      <c r="J20" s="27">
        <f t="shared" si="4"/>
        <v>103.86474132176234</v>
      </c>
    </row>
    <row r="21" spans="1:10" s="8" customFormat="1" ht="31.5">
      <c r="A21" s="21" t="s">
        <v>15</v>
      </c>
      <c r="B21" s="16">
        <v>3</v>
      </c>
      <c r="C21" s="16" t="s">
        <v>3</v>
      </c>
      <c r="D21" s="17">
        <f>SUM(D22:D27)</f>
        <v>9494.6</v>
      </c>
      <c r="E21" s="17">
        <f>SUM(E22:E27)</f>
        <v>44958.89</v>
      </c>
      <c r="F21" s="17">
        <f>SUM(F22:F27)</f>
        <v>46641.626</v>
      </c>
      <c r="G21" s="17">
        <f>SUM(G22:G27)</f>
        <v>10503.144769999999</v>
      </c>
      <c r="H21" s="17">
        <f t="shared" si="3"/>
        <v>23.361663888943877</v>
      </c>
      <c r="I21" s="18">
        <f t="shared" si="0"/>
        <v>22.51882207108303</v>
      </c>
      <c r="J21" s="18">
        <f t="shared" si="4"/>
        <v>110.62229867503632</v>
      </c>
    </row>
    <row r="22" spans="1:10" ht="15.75" hidden="1">
      <c r="A22" s="20" t="s">
        <v>16</v>
      </c>
      <c r="B22" s="7">
        <v>3</v>
      </c>
      <c r="C22" s="7">
        <v>2</v>
      </c>
      <c r="D22" s="14"/>
      <c r="E22" s="13"/>
      <c r="F22" s="14"/>
      <c r="G22" s="14"/>
      <c r="H22" s="17" t="e">
        <f t="shared" si="3"/>
        <v>#DIV/0!</v>
      </c>
      <c r="I22" s="33" t="e">
        <f t="shared" si="0"/>
        <v>#DIV/0!</v>
      </c>
      <c r="J22" s="18" t="e">
        <f t="shared" si="4"/>
        <v>#DIV/0!</v>
      </c>
    </row>
    <row r="23" spans="1:10" ht="15.75">
      <c r="A23" s="20" t="s">
        <v>75</v>
      </c>
      <c r="B23" s="7">
        <v>3</v>
      </c>
      <c r="C23" s="7">
        <v>4</v>
      </c>
      <c r="D23" s="14">
        <v>2006.4</v>
      </c>
      <c r="E23" s="32">
        <v>5555</v>
      </c>
      <c r="F23" s="32">
        <v>5605</v>
      </c>
      <c r="G23" s="32">
        <v>2620.47221</v>
      </c>
      <c r="H23" s="19">
        <f t="shared" si="3"/>
        <v>47.17321710171017</v>
      </c>
      <c r="I23" s="33">
        <f t="shared" si="0"/>
        <v>46.752403389830505</v>
      </c>
      <c r="J23" s="27">
        <f t="shared" si="4"/>
        <v>130.60567234848483</v>
      </c>
    </row>
    <row r="24" spans="1:10" ht="47.25" hidden="1">
      <c r="A24" s="20" t="s">
        <v>77</v>
      </c>
      <c r="B24" s="7">
        <v>3</v>
      </c>
      <c r="C24" s="7">
        <v>9</v>
      </c>
      <c r="D24" s="14"/>
      <c r="E24" s="13">
        <v>0</v>
      </c>
      <c r="F24" s="14">
        <v>0</v>
      </c>
      <c r="G24" s="14">
        <v>0</v>
      </c>
      <c r="H24" s="19"/>
      <c r="I24" s="33"/>
      <c r="J24" s="27"/>
    </row>
    <row r="25" spans="1:10" ht="47.25">
      <c r="A25" s="20" t="s">
        <v>82</v>
      </c>
      <c r="B25" s="7">
        <v>3</v>
      </c>
      <c r="C25" s="7">
        <v>10</v>
      </c>
      <c r="D25" s="14">
        <v>6880.1</v>
      </c>
      <c r="E25" s="32">
        <v>36461.19</v>
      </c>
      <c r="F25" s="32">
        <v>37500.789</v>
      </c>
      <c r="G25" s="32">
        <v>7243.62608</v>
      </c>
      <c r="H25" s="19">
        <f t="shared" si="3"/>
        <v>19.8666748945934</v>
      </c>
      <c r="I25" s="33">
        <f t="shared" si="0"/>
        <v>19.315929806170214</v>
      </c>
      <c r="J25" s="27">
        <f t="shared" si="4"/>
        <v>105.28373250388803</v>
      </c>
    </row>
    <row r="26" spans="1:10" ht="31.5">
      <c r="A26" s="20" t="s">
        <v>17</v>
      </c>
      <c r="B26" s="7">
        <v>3</v>
      </c>
      <c r="C26" s="7">
        <v>14</v>
      </c>
      <c r="D26" s="14">
        <v>608.1</v>
      </c>
      <c r="E26" s="32">
        <v>2942.7</v>
      </c>
      <c r="F26" s="32">
        <v>3535.837</v>
      </c>
      <c r="G26" s="32">
        <v>639.04648</v>
      </c>
      <c r="H26" s="19">
        <f t="shared" si="3"/>
        <v>21.71633126040711</v>
      </c>
      <c r="I26" s="33">
        <f t="shared" si="0"/>
        <v>18.073414583307997</v>
      </c>
      <c r="J26" s="27">
        <f t="shared" si="4"/>
        <v>105.08904456503865</v>
      </c>
    </row>
    <row r="27" spans="1:10" ht="33" customHeight="1" hidden="1">
      <c r="A27" s="20" t="s">
        <v>17</v>
      </c>
      <c r="B27" s="7">
        <v>3</v>
      </c>
      <c r="C27" s="7">
        <v>14</v>
      </c>
      <c r="D27" s="14"/>
      <c r="E27" s="13"/>
      <c r="F27" s="14"/>
      <c r="G27" s="14"/>
      <c r="H27" s="17" t="e">
        <f t="shared" si="3"/>
        <v>#DIV/0!</v>
      </c>
      <c r="I27" s="33" t="e">
        <f t="shared" si="0"/>
        <v>#DIV/0!</v>
      </c>
      <c r="J27" s="18" t="e">
        <f t="shared" si="4"/>
        <v>#DIV/0!</v>
      </c>
    </row>
    <row r="28" spans="1:10" s="8" customFormat="1" ht="15.75">
      <c r="A28" s="21" t="s">
        <v>18</v>
      </c>
      <c r="B28" s="16">
        <v>4</v>
      </c>
      <c r="C28" s="16" t="s">
        <v>3</v>
      </c>
      <c r="D28" s="17">
        <f>SUM(D29:D38)</f>
        <v>33081.7</v>
      </c>
      <c r="E28" s="17">
        <f>SUM(E29:E38)</f>
        <v>229844.654</v>
      </c>
      <c r="F28" s="17">
        <f>SUM(F29:F38)</f>
        <v>237209.87473</v>
      </c>
      <c r="G28" s="17">
        <f>SUM(G29:G38)</f>
        <v>36136.71651</v>
      </c>
      <c r="H28" s="17">
        <f t="shared" si="3"/>
        <v>15.722234944824951</v>
      </c>
      <c r="I28" s="18">
        <f t="shared" si="0"/>
        <v>15.23406921871696</v>
      </c>
      <c r="J28" s="18">
        <f t="shared" si="4"/>
        <v>109.23476275403017</v>
      </c>
    </row>
    <row r="29" spans="1:10" s="6" customFormat="1" ht="15.75">
      <c r="A29" s="20" t="s">
        <v>19</v>
      </c>
      <c r="B29" s="7">
        <v>4</v>
      </c>
      <c r="C29" s="7">
        <v>1</v>
      </c>
      <c r="D29" s="14">
        <v>224.3</v>
      </c>
      <c r="E29" s="32">
        <v>6389.2</v>
      </c>
      <c r="F29" s="32">
        <v>6389.2</v>
      </c>
      <c r="G29" s="32">
        <v>330.15453</v>
      </c>
      <c r="H29" s="19">
        <f t="shared" si="3"/>
        <v>5.167384492581231</v>
      </c>
      <c r="I29" s="33">
        <f t="shared" si="0"/>
        <v>5.167384492581231</v>
      </c>
      <c r="J29" s="27">
        <f t="shared" si="4"/>
        <v>147.19328131966117</v>
      </c>
    </row>
    <row r="30" spans="1:10" ht="15.75" hidden="1">
      <c r="A30" s="20" t="s">
        <v>20</v>
      </c>
      <c r="B30" s="7">
        <v>4</v>
      </c>
      <c r="C30" s="7">
        <v>4</v>
      </c>
      <c r="D30" s="14"/>
      <c r="E30" s="13">
        <v>0</v>
      </c>
      <c r="F30" s="14">
        <v>0</v>
      </c>
      <c r="G30" s="14">
        <v>0</v>
      </c>
      <c r="H30" s="19" t="e">
        <f t="shared" si="3"/>
        <v>#DIV/0!</v>
      </c>
      <c r="I30" s="33" t="e">
        <f t="shared" si="0"/>
        <v>#DIV/0!</v>
      </c>
      <c r="J30" s="27" t="e">
        <f t="shared" si="4"/>
        <v>#DIV/0!</v>
      </c>
    </row>
    <row r="31" spans="1:10" ht="15.75">
      <c r="A31" s="20" t="s">
        <v>21</v>
      </c>
      <c r="B31" s="7">
        <v>4</v>
      </c>
      <c r="C31" s="7">
        <v>5</v>
      </c>
      <c r="D31" s="14">
        <v>11757.1</v>
      </c>
      <c r="E31" s="32">
        <v>75321.1</v>
      </c>
      <c r="F31" s="32">
        <v>78479.1</v>
      </c>
      <c r="G31" s="32">
        <v>12338.595</v>
      </c>
      <c r="H31" s="19">
        <f t="shared" si="3"/>
        <v>16.381326082598367</v>
      </c>
      <c r="I31" s="33">
        <f t="shared" si="0"/>
        <v>15.722141308959964</v>
      </c>
      <c r="J31" s="27">
        <f t="shared" si="4"/>
        <v>104.94590502760033</v>
      </c>
    </row>
    <row r="32" spans="1:10" ht="15.75" hidden="1">
      <c r="A32" s="20" t="s">
        <v>22</v>
      </c>
      <c r="B32" s="7">
        <v>4</v>
      </c>
      <c r="C32" s="7">
        <v>6</v>
      </c>
      <c r="D32" s="14"/>
      <c r="E32" s="13">
        <v>0</v>
      </c>
      <c r="F32" s="14">
        <v>0</v>
      </c>
      <c r="G32" s="14">
        <v>0</v>
      </c>
      <c r="H32" s="19" t="e">
        <f t="shared" si="3"/>
        <v>#DIV/0!</v>
      </c>
      <c r="I32" s="33" t="e">
        <f t="shared" si="0"/>
        <v>#DIV/0!</v>
      </c>
      <c r="J32" s="27" t="e">
        <f t="shared" si="4"/>
        <v>#DIV/0!</v>
      </c>
    </row>
    <row r="33" spans="1:10" ht="15.75" hidden="1">
      <c r="A33" s="20" t="s">
        <v>23</v>
      </c>
      <c r="B33" s="7">
        <v>4</v>
      </c>
      <c r="C33" s="7">
        <v>7</v>
      </c>
      <c r="D33" s="14"/>
      <c r="E33" s="13">
        <v>0</v>
      </c>
      <c r="F33" s="14">
        <v>0</v>
      </c>
      <c r="G33" s="14">
        <v>0</v>
      </c>
      <c r="H33" s="19" t="e">
        <f t="shared" si="3"/>
        <v>#DIV/0!</v>
      </c>
      <c r="I33" s="33" t="e">
        <f t="shared" si="0"/>
        <v>#DIV/0!</v>
      </c>
      <c r="J33" s="27" t="e">
        <f t="shared" si="4"/>
        <v>#DIV/0!</v>
      </c>
    </row>
    <row r="34" spans="1:10" ht="15.75">
      <c r="A34" s="20" t="s">
        <v>24</v>
      </c>
      <c r="B34" s="7">
        <v>4</v>
      </c>
      <c r="C34" s="7">
        <v>8</v>
      </c>
      <c r="D34" s="14">
        <v>287</v>
      </c>
      <c r="E34" s="32">
        <v>26115.8</v>
      </c>
      <c r="F34" s="32">
        <v>29149.224</v>
      </c>
      <c r="G34" s="32">
        <v>0</v>
      </c>
      <c r="H34" s="19">
        <f t="shared" si="3"/>
        <v>0</v>
      </c>
      <c r="I34" s="33">
        <f t="shared" si="0"/>
        <v>0</v>
      </c>
      <c r="J34" s="27">
        <f t="shared" si="4"/>
        <v>0</v>
      </c>
    </row>
    <row r="35" spans="1:10" ht="15.75">
      <c r="A35" s="20" t="s">
        <v>78</v>
      </c>
      <c r="B35" s="7">
        <v>4</v>
      </c>
      <c r="C35" s="7">
        <v>9</v>
      </c>
      <c r="D35" s="14">
        <v>4666.7</v>
      </c>
      <c r="E35" s="32">
        <v>28601.674</v>
      </c>
      <c r="F35" s="32">
        <v>29775.47073</v>
      </c>
      <c r="G35" s="32">
        <v>4900.4185</v>
      </c>
      <c r="H35" s="19">
        <f t="shared" si="3"/>
        <v>17.133327580756287</v>
      </c>
      <c r="I35" s="33">
        <f t="shared" si="0"/>
        <v>16.45790437516955</v>
      </c>
      <c r="J35" s="27">
        <f t="shared" si="4"/>
        <v>105.00821779844429</v>
      </c>
    </row>
    <row r="36" spans="1:10" ht="15.75">
      <c r="A36" s="20" t="s">
        <v>25</v>
      </c>
      <c r="B36" s="7">
        <v>4</v>
      </c>
      <c r="C36" s="7">
        <v>10</v>
      </c>
      <c r="D36" s="14">
        <v>3857.7</v>
      </c>
      <c r="E36" s="32">
        <v>11817.5</v>
      </c>
      <c r="F36" s="32">
        <v>11817.5</v>
      </c>
      <c r="G36" s="32">
        <v>2201.3071400000003</v>
      </c>
      <c r="H36" s="19">
        <f t="shared" si="3"/>
        <v>18.62751969536704</v>
      </c>
      <c r="I36" s="33">
        <f t="shared" si="0"/>
        <v>18.62751969536704</v>
      </c>
      <c r="J36" s="27">
        <f t="shared" si="4"/>
        <v>57.06268346424036</v>
      </c>
    </row>
    <row r="37" spans="1:10" ht="31.5" hidden="1">
      <c r="A37" s="20" t="s">
        <v>26</v>
      </c>
      <c r="B37" s="7">
        <v>4</v>
      </c>
      <c r="C37" s="7">
        <v>11</v>
      </c>
      <c r="D37" s="14"/>
      <c r="E37" s="13">
        <v>0</v>
      </c>
      <c r="F37" s="14">
        <v>0</v>
      </c>
      <c r="G37" s="14">
        <v>0</v>
      </c>
      <c r="H37" s="19" t="e">
        <f t="shared" si="3"/>
        <v>#DIV/0!</v>
      </c>
      <c r="I37" s="33" t="e">
        <f t="shared" si="0"/>
        <v>#DIV/0!</v>
      </c>
      <c r="J37" s="27" t="e">
        <f t="shared" si="4"/>
        <v>#DIV/0!</v>
      </c>
    </row>
    <row r="38" spans="1:10" ht="21.75" customHeight="1">
      <c r="A38" s="20" t="s">
        <v>27</v>
      </c>
      <c r="B38" s="7">
        <v>4</v>
      </c>
      <c r="C38" s="7">
        <v>12</v>
      </c>
      <c r="D38" s="14">
        <v>12288.9</v>
      </c>
      <c r="E38" s="32">
        <v>81599.38</v>
      </c>
      <c r="F38" s="32">
        <v>81599.38</v>
      </c>
      <c r="G38" s="32">
        <v>16366.24134</v>
      </c>
      <c r="H38" s="19">
        <f t="shared" si="3"/>
        <v>20.05682070133376</v>
      </c>
      <c r="I38" s="33">
        <f t="shared" si="0"/>
        <v>20.05682070133376</v>
      </c>
      <c r="J38" s="27">
        <f t="shared" si="4"/>
        <v>133.1790586626956</v>
      </c>
    </row>
    <row r="39" spans="1:10" s="8" customFormat="1" ht="15.75">
      <c r="A39" s="21" t="s">
        <v>28</v>
      </c>
      <c r="B39" s="16">
        <v>5</v>
      </c>
      <c r="C39" s="16" t="s">
        <v>3</v>
      </c>
      <c r="D39" s="17">
        <f>SUM(D40:D43)</f>
        <v>122928.29999999999</v>
      </c>
      <c r="E39" s="17">
        <f>SUM(E40:E43)</f>
        <v>253688.02599999998</v>
      </c>
      <c r="F39" s="17">
        <f>SUM(F40:F43)</f>
        <v>861936.09287</v>
      </c>
      <c r="G39" s="17">
        <f>SUM(G40:G43)</f>
        <v>253295.60038999998</v>
      </c>
      <c r="H39" s="17">
        <f t="shared" si="3"/>
        <v>99.84531173339651</v>
      </c>
      <c r="I39" s="18">
        <f t="shared" si="0"/>
        <v>29.386819102399837</v>
      </c>
      <c r="J39" s="18">
        <f t="shared" si="4"/>
        <v>206.05149537575969</v>
      </c>
    </row>
    <row r="40" spans="1:10" ht="15.75">
      <c r="A40" s="20" t="s">
        <v>29</v>
      </c>
      <c r="B40" s="7">
        <v>5</v>
      </c>
      <c r="C40" s="7">
        <v>1</v>
      </c>
      <c r="D40" s="14">
        <v>9487.2</v>
      </c>
      <c r="E40" s="32">
        <v>25340.026</v>
      </c>
      <c r="F40" s="32">
        <v>50939.6375</v>
      </c>
      <c r="G40" s="32">
        <v>0</v>
      </c>
      <c r="H40" s="19">
        <f t="shared" si="3"/>
        <v>0</v>
      </c>
      <c r="I40" s="33">
        <f aca="true" t="shared" si="5" ref="I40:I70">G40/F40*100</f>
        <v>0</v>
      </c>
      <c r="J40" s="27">
        <f t="shared" si="4"/>
        <v>0</v>
      </c>
    </row>
    <row r="41" spans="1:10" ht="15.75">
      <c r="A41" s="20" t="s">
        <v>30</v>
      </c>
      <c r="B41" s="7">
        <v>5</v>
      </c>
      <c r="C41" s="7">
        <v>2</v>
      </c>
      <c r="D41" s="14">
        <v>113240.7</v>
      </c>
      <c r="E41" s="32">
        <v>205757.8</v>
      </c>
      <c r="F41" s="32">
        <v>547621.8374900001</v>
      </c>
      <c r="G41" s="32">
        <v>253295.60038999998</v>
      </c>
      <c r="H41" s="19">
        <f t="shared" si="3"/>
        <v>123.1037658791064</v>
      </c>
      <c r="I41" s="33">
        <f t="shared" si="5"/>
        <v>46.253743559783686</v>
      </c>
      <c r="J41" s="27">
        <f>G41/D41*100</f>
        <v>223.67894263281664</v>
      </c>
    </row>
    <row r="42" spans="1:10" ht="15" customHeight="1">
      <c r="A42" s="20" t="s">
        <v>57</v>
      </c>
      <c r="B42" s="7">
        <v>5</v>
      </c>
      <c r="C42" s="7">
        <v>3</v>
      </c>
      <c r="D42" s="14">
        <v>200.4</v>
      </c>
      <c r="E42" s="32">
        <v>22578.8</v>
      </c>
      <c r="F42" s="32">
        <v>113499.87347</v>
      </c>
      <c r="G42" s="32">
        <v>0</v>
      </c>
      <c r="H42" s="19">
        <f t="shared" si="3"/>
        <v>0</v>
      </c>
      <c r="I42" s="33">
        <f t="shared" si="5"/>
        <v>0</v>
      </c>
      <c r="J42" s="27">
        <f>G42/D42*100</f>
        <v>0</v>
      </c>
    </row>
    <row r="43" spans="1:10" ht="31.5">
      <c r="A43" s="20" t="s">
        <v>31</v>
      </c>
      <c r="B43" s="7">
        <v>5</v>
      </c>
      <c r="C43" s="7">
        <v>5</v>
      </c>
      <c r="D43" s="14">
        <v>0</v>
      </c>
      <c r="E43" s="32">
        <v>11.4</v>
      </c>
      <c r="F43" s="32">
        <v>149874.74440999998</v>
      </c>
      <c r="G43" s="32">
        <v>0</v>
      </c>
      <c r="H43" s="19">
        <f>G43/E43*100</f>
        <v>0</v>
      </c>
      <c r="I43" s="33">
        <f t="shared" si="5"/>
        <v>0</v>
      </c>
      <c r="J43" s="27"/>
    </row>
    <row r="44" spans="1:10" s="8" customFormat="1" ht="15.75">
      <c r="A44" s="21" t="s">
        <v>32</v>
      </c>
      <c r="B44" s="16">
        <v>6</v>
      </c>
      <c r="C44" s="16" t="s">
        <v>3</v>
      </c>
      <c r="D44" s="17">
        <f>D46</f>
        <v>0</v>
      </c>
      <c r="E44" s="17">
        <f>E46</f>
        <v>788</v>
      </c>
      <c r="F44" s="17">
        <f>F46</f>
        <v>76948.61892000001</v>
      </c>
      <c r="G44" s="17">
        <f>G46</f>
        <v>0</v>
      </c>
      <c r="H44" s="24">
        <f t="shared" si="3"/>
        <v>0</v>
      </c>
      <c r="I44" s="18">
        <f t="shared" si="5"/>
        <v>0</v>
      </c>
      <c r="J44" s="27"/>
    </row>
    <row r="45" spans="1:10" ht="31.5" hidden="1">
      <c r="A45" s="20" t="s">
        <v>33</v>
      </c>
      <c r="B45" s="7">
        <v>6</v>
      </c>
      <c r="C45" s="7">
        <v>3</v>
      </c>
      <c r="D45" s="14"/>
      <c r="E45" s="13"/>
      <c r="F45" s="14"/>
      <c r="G45" s="14"/>
      <c r="H45" s="19" t="e">
        <f t="shared" si="3"/>
        <v>#DIV/0!</v>
      </c>
      <c r="I45" s="33" t="e">
        <f t="shared" si="5"/>
        <v>#DIV/0!</v>
      </c>
      <c r="J45" s="27"/>
    </row>
    <row r="46" spans="1:10" ht="15.75">
      <c r="A46" s="20" t="s">
        <v>34</v>
      </c>
      <c r="B46" s="7">
        <v>6</v>
      </c>
      <c r="C46" s="7">
        <v>5</v>
      </c>
      <c r="D46" s="14">
        <v>0</v>
      </c>
      <c r="E46" s="32">
        <v>788</v>
      </c>
      <c r="F46" s="32">
        <v>76948.61892000001</v>
      </c>
      <c r="G46" s="32">
        <v>0</v>
      </c>
      <c r="H46" s="19">
        <f t="shared" si="3"/>
        <v>0</v>
      </c>
      <c r="I46" s="33">
        <f t="shared" si="5"/>
        <v>0</v>
      </c>
      <c r="J46" s="27"/>
    </row>
    <row r="47" spans="1:10" s="8" customFormat="1" ht="15.75">
      <c r="A47" s="21" t="s">
        <v>35</v>
      </c>
      <c r="B47" s="16">
        <v>7</v>
      </c>
      <c r="C47" s="16" t="s">
        <v>3</v>
      </c>
      <c r="D47" s="17">
        <f>SUM(D48:D55)</f>
        <v>376518.5</v>
      </c>
      <c r="E47" s="17">
        <f>SUM(E48:E55)</f>
        <v>2051304.63</v>
      </c>
      <c r="F47" s="17">
        <f>SUM(F48:F55)</f>
        <v>2117471.4135499997</v>
      </c>
      <c r="G47" s="17">
        <f>SUM(G48:G55)</f>
        <v>370215.55637999997</v>
      </c>
      <c r="H47" s="17">
        <f t="shared" si="3"/>
        <v>18.04780971902745</v>
      </c>
      <c r="I47" s="18">
        <f t="shared" si="5"/>
        <v>17.483851447105174</v>
      </c>
      <c r="J47" s="18">
        <f t="shared" si="4"/>
        <v>98.32599364440259</v>
      </c>
    </row>
    <row r="48" spans="1:10" s="6" customFormat="1" ht="15.75">
      <c r="A48" s="20" t="s">
        <v>56</v>
      </c>
      <c r="B48" s="7">
        <v>7</v>
      </c>
      <c r="C48" s="7">
        <v>1</v>
      </c>
      <c r="D48" s="14">
        <v>48106.8</v>
      </c>
      <c r="E48" s="32">
        <v>300011.94</v>
      </c>
      <c r="F48" s="32">
        <v>334256.21116</v>
      </c>
      <c r="G48" s="32">
        <v>48724.42471</v>
      </c>
      <c r="H48" s="19">
        <f t="shared" si="3"/>
        <v>16.240828518358303</v>
      </c>
      <c r="I48" s="33">
        <f t="shared" si="5"/>
        <v>14.576969128234643</v>
      </c>
      <c r="J48" s="27">
        <f t="shared" si="4"/>
        <v>101.28386155387594</v>
      </c>
    </row>
    <row r="49" spans="1:10" ht="15.75">
      <c r="A49" s="20" t="s">
        <v>36</v>
      </c>
      <c r="B49" s="7">
        <v>7</v>
      </c>
      <c r="C49" s="7">
        <v>2</v>
      </c>
      <c r="D49" s="14">
        <v>269851.2</v>
      </c>
      <c r="E49" s="32">
        <v>1460596.38</v>
      </c>
      <c r="F49" s="32">
        <v>1491406.46152</v>
      </c>
      <c r="G49" s="32">
        <v>269961.79683999997</v>
      </c>
      <c r="H49" s="19">
        <f t="shared" si="3"/>
        <v>18.48298411091502</v>
      </c>
      <c r="I49" s="33">
        <f t="shared" si="5"/>
        <v>18.101155104615977</v>
      </c>
      <c r="J49" s="27">
        <f t="shared" si="4"/>
        <v>100.04098437953952</v>
      </c>
    </row>
    <row r="50" spans="1:10" ht="15.75">
      <c r="A50" s="20" t="s">
        <v>80</v>
      </c>
      <c r="B50" s="7">
        <v>7</v>
      </c>
      <c r="C50" s="7">
        <v>3</v>
      </c>
      <c r="D50" s="14">
        <v>58027.5</v>
      </c>
      <c r="E50" s="32">
        <v>258484.28</v>
      </c>
      <c r="F50" s="32">
        <v>259951.57419999997</v>
      </c>
      <c r="G50" s="32">
        <v>51504.33483</v>
      </c>
      <c r="H50" s="19">
        <f t="shared" si="3"/>
        <v>19.9255191959836</v>
      </c>
      <c r="I50" s="33">
        <f t="shared" si="5"/>
        <v>19.813049791486897</v>
      </c>
      <c r="J50" s="27">
        <f t="shared" si="4"/>
        <v>88.75849352462195</v>
      </c>
    </row>
    <row r="51" spans="1:10" ht="15.75" hidden="1">
      <c r="A51" s="20" t="s">
        <v>37</v>
      </c>
      <c r="B51" s="7">
        <v>7</v>
      </c>
      <c r="C51" s="7">
        <v>4</v>
      </c>
      <c r="D51" s="14"/>
      <c r="E51" s="13">
        <v>0</v>
      </c>
      <c r="F51" s="14">
        <v>0</v>
      </c>
      <c r="G51" s="14">
        <v>0</v>
      </c>
      <c r="H51" s="19" t="e">
        <f t="shared" si="3"/>
        <v>#DIV/0!</v>
      </c>
      <c r="I51" s="33" t="e">
        <f t="shared" si="5"/>
        <v>#DIV/0!</v>
      </c>
      <c r="J51" s="27" t="e">
        <f t="shared" si="4"/>
        <v>#DIV/0!</v>
      </c>
    </row>
    <row r="52" spans="1:10" ht="15.75">
      <c r="A52" s="20" t="s">
        <v>38</v>
      </c>
      <c r="B52" s="7">
        <v>7</v>
      </c>
      <c r="C52" s="7">
        <v>5</v>
      </c>
      <c r="D52" s="14"/>
      <c r="E52" s="32">
        <v>355</v>
      </c>
      <c r="F52" s="32">
        <v>0</v>
      </c>
      <c r="G52" s="32">
        <v>0</v>
      </c>
      <c r="H52" s="19">
        <f t="shared" si="3"/>
        <v>0</v>
      </c>
      <c r="I52" s="33"/>
      <c r="J52" s="27"/>
    </row>
    <row r="53" spans="1:10" ht="15.75" hidden="1">
      <c r="A53" s="20" t="s">
        <v>39</v>
      </c>
      <c r="B53" s="7">
        <v>7</v>
      </c>
      <c r="C53" s="7">
        <v>6</v>
      </c>
      <c r="D53" s="14"/>
      <c r="E53" s="13">
        <v>0</v>
      </c>
      <c r="F53" s="14">
        <v>0</v>
      </c>
      <c r="G53" s="14">
        <v>0</v>
      </c>
      <c r="H53" s="19" t="e">
        <f t="shared" si="3"/>
        <v>#DIV/0!</v>
      </c>
      <c r="I53" s="33" t="e">
        <f t="shared" si="5"/>
        <v>#DIV/0!</v>
      </c>
      <c r="J53" s="27"/>
    </row>
    <row r="54" spans="1:10" ht="15.75">
      <c r="A54" s="20" t="s">
        <v>40</v>
      </c>
      <c r="B54" s="7">
        <v>7</v>
      </c>
      <c r="C54" s="7">
        <v>7</v>
      </c>
      <c r="D54" s="14"/>
      <c r="E54" s="32">
        <v>30116.5</v>
      </c>
      <c r="F54" s="32">
        <v>30116.5</v>
      </c>
      <c r="G54" s="32">
        <v>15</v>
      </c>
      <c r="H54" s="19">
        <f t="shared" si="3"/>
        <v>0.04980658443046171</v>
      </c>
      <c r="I54" s="33">
        <f t="shared" si="5"/>
        <v>0.04980658443046171</v>
      </c>
      <c r="J54" s="27"/>
    </row>
    <row r="55" spans="1:10" ht="15.75">
      <c r="A55" s="20" t="s">
        <v>41</v>
      </c>
      <c r="B55" s="7">
        <v>7</v>
      </c>
      <c r="C55" s="7">
        <v>9</v>
      </c>
      <c r="D55" s="14">
        <v>533</v>
      </c>
      <c r="E55" s="32">
        <v>1740.53</v>
      </c>
      <c r="F55" s="32">
        <v>1740.6666699999998</v>
      </c>
      <c r="G55" s="32">
        <v>10</v>
      </c>
      <c r="H55" s="19">
        <f t="shared" si="3"/>
        <v>0.5745376408335392</v>
      </c>
      <c r="I55" s="33">
        <f>G55/F55*100</f>
        <v>0.5744925304969504</v>
      </c>
      <c r="J55" s="27">
        <f t="shared" si="4"/>
        <v>1.876172607879925</v>
      </c>
    </row>
    <row r="56" spans="1:10" s="8" customFormat="1" ht="15.75">
      <c r="A56" s="21" t="s">
        <v>67</v>
      </c>
      <c r="B56" s="16">
        <v>8</v>
      </c>
      <c r="C56" s="16" t="s">
        <v>3</v>
      </c>
      <c r="D56" s="17">
        <f>SUM(D57:D61)</f>
        <v>46173.299999999996</v>
      </c>
      <c r="E56" s="17">
        <f>SUM(E57:E61)</f>
        <v>222049.84</v>
      </c>
      <c r="F56" s="17">
        <f>SUM(F57:F61)</f>
        <v>530637.45636</v>
      </c>
      <c r="G56" s="17">
        <f>SUM(G57:G61)</f>
        <v>56185.26483</v>
      </c>
      <c r="H56" s="17">
        <f t="shared" si="3"/>
        <v>25.302997214499236</v>
      </c>
      <c r="I56" s="18">
        <f t="shared" si="5"/>
        <v>10.58825835918418</v>
      </c>
      <c r="J56" s="18">
        <f t="shared" si="4"/>
        <v>121.68345089044969</v>
      </c>
    </row>
    <row r="57" spans="1:10" ht="15.75">
      <c r="A57" s="20" t="s">
        <v>42</v>
      </c>
      <c r="B57" s="7">
        <v>8</v>
      </c>
      <c r="C57" s="7">
        <v>1</v>
      </c>
      <c r="D57" s="14">
        <v>40072.6</v>
      </c>
      <c r="E57" s="32">
        <v>189705.34</v>
      </c>
      <c r="F57" s="32">
        <v>497774.50286</v>
      </c>
      <c r="G57" s="32">
        <v>49158.652</v>
      </c>
      <c r="H57" s="19">
        <f t="shared" si="3"/>
        <v>25.91316195948939</v>
      </c>
      <c r="I57" s="33">
        <f t="shared" si="5"/>
        <v>9.875687026465869</v>
      </c>
      <c r="J57" s="27">
        <f t="shared" si="4"/>
        <v>122.67397673223101</v>
      </c>
    </row>
    <row r="58" spans="1:10" ht="15.75">
      <c r="A58" s="20" t="s">
        <v>43</v>
      </c>
      <c r="B58" s="7">
        <v>8</v>
      </c>
      <c r="C58" s="7">
        <v>2</v>
      </c>
      <c r="D58" s="14">
        <v>475</v>
      </c>
      <c r="E58" s="32">
        <v>1972.8</v>
      </c>
      <c r="F58" s="32">
        <v>1972.8</v>
      </c>
      <c r="G58" s="32">
        <v>700</v>
      </c>
      <c r="H58" s="19">
        <f t="shared" si="3"/>
        <v>35.48256285482563</v>
      </c>
      <c r="I58" s="33">
        <f t="shared" si="5"/>
        <v>35.48256285482563</v>
      </c>
      <c r="J58" s="27">
        <f t="shared" si="4"/>
        <v>147.36842105263156</v>
      </c>
    </row>
    <row r="59" spans="1:10" ht="15.75" hidden="1">
      <c r="A59" s="22"/>
      <c r="B59" s="7">
        <v>8</v>
      </c>
      <c r="C59" s="7">
        <v>3</v>
      </c>
      <c r="D59" s="14"/>
      <c r="E59" s="13">
        <v>0</v>
      </c>
      <c r="F59" s="14">
        <v>0</v>
      </c>
      <c r="G59" s="14">
        <v>0</v>
      </c>
      <c r="H59" s="19" t="e">
        <f t="shared" si="3"/>
        <v>#DIV/0!</v>
      </c>
      <c r="I59" s="33" t="e">
        <f t="shared" si="5"/>
        <v>#DIV/0!</v>
      </c>
      <c r="J59" s="27" t="e">
        <f t="shared" si="4"/>
        <v>#DIV/0!</v>
      </c>
    </row>
    <row r="60" spans="1:10" ht="15.75" hidden="1">
      <c r="A60" s="22"/>
      <c r="B60" s="7">
        <v>8</v>
      </c>
      <c r="C60" s="7">
        <v>4</v>
      </c>
      <c r="D60" s="14"/>
      <c r="E60" s="13">
        <v>0</v>
      </c>
      <c r="F60" s="14">
        <v>0</v>
      </c>
      <c r="G60" s="14">
        <v>0</v>
      </c>
      <c r="H60" s="19" t="e">
        <f t="shared" si="3"/>
        <v>#DIV/0!</v>
      </c>
      <c r="I60" s="33" t="e">
        <f t="shared" si="5"/>
        <v>#DIV/0!</v>
      </c>
      <c r="J60" s="27" t="e">
        <f t="shared" si="4"/>
        <v>#DIV/0!</v>
      </c>
    </row>
    <row r="61" spans="1:10" ht="15.75">
      <c r="A61" s="20" t="s">
        <v>61</v>
      </c>
      <c r="B61" s="7">
        <v>8</v>
      </c>
      <c r="C61" s="7">
        <v>4</v>
      </c>
      <c r="D61" s="14">
        <v>5625.7</v>
      </c>
      <c r="E61" s="32">
        <v>30371.7</v>
      </c>
      <c r="F61" s="32">
        <v>30890.1535</v>
      </c>
      <c r="G61" s="32">
        <v>6326.61283</v>
      </c>
      <c r="H61" s="19">
        <f t="shared" si="3"/>
        <v>20.83061807537938</v>
      </c>
      <c r="I61" s="33">
        <f t="shared" si="5"/>
        <v>20.48100159165606</v>
      </c>
      <c r="J61" s="27">
        <f t="shared" si="4"/>
        <v>112.45912206480972</v>
      </c>
    </row>
    <row r="62" spans="1:10" s="8" customFormat="1" ht="15.75">
      <c r="A62" s="21" t="s">
        <v>62</v>
      </c>
      <c r="B62" s="16">
        <v>9</v>
      </c>
      <c r="C62" s="16" t="s">
        <v>3</v>
      </c>
      <c r="D62" s="17">
        <f>D63+D67</f>
        <v>0</v>
      </c>
      <c r="E62" s="17">
        <f>E63+E67</f>
        <v>2993.8</v>
      </c>
      <c r="F62" s="17">
        <f>F63+F67</f>
        <v>2993.8</v>
      </c>
      <c r="G62" s="17">
        <f>G63+G67</f>
        <v>0</v>
      </c>
      <c r="H62" s="24">
        <f t="shared" si="3"/>
        <v>0</v>
      </c>
      <c r="I62" s="18">
        <f>G62/F62*100</f>
        <v>0</v>
      </c>
      <c r="J62" s="27"/>
    </row>
    <row r="63" spans="1:10" ht="15.75" hidden="1">
      <c r="A63" s="20" t="s">
        <v>46</v>
      </c>
      <c r="B63" s="7">
        <v>9</v>
      </c>
      <c r="C63" s="7">
        <v>1</v>
      </c>
      <c r="D63" s="14"/>
      <c r="E63" s="15"/>
      <c r="F63" s="14"/>
      <c r="G63" s="14"/>
      <c r="H63" s="19" t="e">
        <f t="shared" si="3"/>
        <v>#DIV/0!</v>
      </c>
      <c r="I63" s="33" t="e">
        <f t="shared" si="5"/>
        <v>#DIV/0!</v>
      </c>
      <c r="J63" s="27"/>
    </row>
    <row r="64" spans="1:10" ht="31.5" hidden="1">
      <c r="A64" s="20" t="s">
        <v>58</v>
      </c>
      <c r="B64" s="7">
        <v>9</v>
      </c>
      <c r="C64" s="7">
        <v>3</v>
      </c>
      <c r="D64" s="14"/>
      <c r="E64" s="15"/>
      <c r="F64" s="14"/>
      <c r="G64" s="14"/>
      <c r="H64" s="19" t="e">
        <f t="shared" si="3"/>
        <v>#DIV/0!</v>
      </c>
      <c r="I64" s="33" t="e">
        <f t="shared" si="5"/>
        <v>#DIV/0!</v>
      </c>
      <c r="J64" s="27"/>
    </row>
    <row r="65" spans="1:10" ht="15.75" hidden="1">
      <c r="A65" s="20" t="s">
        <v>59</v>
      </c>
      <c r="B65" s="7">
        <v>9</v>
      </c>
      <c r="C65" s="7">
        <v>4</v>
      </c>
      <c r="D65" s="14"/>
      <c r="E65" s="15"/>
      <c r="F65" s="14"/>
      <c r="G65" s="14"/>
      <c r="H65" s="19" t="e">
        <f t="shared" si="3"/>
        <v>#DIV/0!</v>
      </c>
      <c r="I65" s="33" t="e">
        <f t="shared" si="5"/>
        <v>#DIV/0!</v>
      </c>
      <c r="J65" s="27"/>
    </row>
    <row r="66" spans="1:10" ht="15.75" hidden="1">
      <c r="A66" s="22"/>
      <c r="B66" s="7">
        <v>9</v>
      </c>
      <c r="C66" s="7">
        <v>8</v>
      </c>
      <c r="D66" s="14"/>
      <c r="E66" s="15"/>
      <c r="F66" s="14"/>
      <c r="G66" s="14"/>
      <c r="H66" s="19" t="e">
        <f t="shared" si="3"/>
        <v>#DIV/0!</v>
      </c>
      <c r="I66" s="33" t="e">
        <f t="shared" si="5"/>
        <v>#DIV/0!</v>
      </c>
      <c r="J66" s="27"/>
    </row>
    <row r="67" spans="1:10" ht="15.75">
      <c r="A67" s="20" t="s">
        <v>66</v>
      </c>
      <c r="B67" s="7">
        <v>9</v>
      </c>
      <c r="C67" s="7">
        <v>9</v>
      </c>
      <c r="D67" s="14">
        <v>0</v>
      </c>
      <c r="E67" s="32">
        <v>2993.8</v>
      </c>
      <c r="F67" s="32">
        <v>2993.8</v>
      </c>
      <c r="G67" s="32">
        <v>0</v>
      </c>
      <c r="H67" s="19">
        <f t="shared" si="3"/>
        <v>0</v>
      </c>
      <c r="I67" s="33">
        <f t="shared" si="5"/>
        <v>0</v>
      </c>
      <c r="J67" s="27"/>
    </row>
    <row r="68" spans="1:10" s="8" customFormat="1" ht="15.75">
      <c r="A68" s="21" t="s">
        <v>48</v>
      </c>
      <c r="B68" s="16">
        <v>10</v>
      </c>
      <c r="C68" s="16" t="s">
        <v>3</v>
      </c>
      <c r="D68" s="17">
        <f>SUM(D69:D73)</f>
        <v>18958.899999999998</v>
      </c>
      <c r="E68" s="17">
        <f>SUM(E69:E73)</f>
        <v>128398.512</v>
      </c>
      <c r="F68" s="17">
        <f>SUM(F69:F73)</f>
        <v>134122.152</v>
      </c>
      <c r="G68" s="17">
        <f>SUM(G69:G73)</f>
        <v>16708.96347</v>
      </c>
      <c r="H68" s="17">
        <f t="shared" si="3"/>
        <v>13.013362234291312</v>
      </c>
      <c r="I68" s="18">
        <f t="shared" si="5"/>
        <v>12.458019216691362</v>
      </c>
      <c r="J68" s="18">
        <f t="shared" si="4"/>
        <v>88.13255763783764</v>
      </c>
    </row>
    <row r="69" spans="1:10" ht="15.75">
      <c r="A69" s="20" t="s">
        <v>49</v>
      </c>
      <c r="B69" s="7">
        <v>10</v>
      </c>
      <c r="C69" s="7">
        <v>1</v>
      </c>
      <c r="D69" s="14">
        <v>4625.7</v>
      </c>
      <c r="E69" s="32">
        <v>19001.612</v>
      </c>
      <c r="F69" s="32">
        <v>19001.612</v>
      </c>
      <c r="G69" s="32">
        <v>4340.165</v>
      </c>
      <c r="H69" s="19">
        <f t="shared" si="3"/>
        <v>22.841035802646637</v>
      </c>
      <c r="I69" s="33">
        <f t="shared" si="5"/>
        <v>22.841035802646637</v>
      </c>
      <c r="J69" s="27">
        <f t="shared" si="4"/>
        <v>93.82720453120609</v>
      </c>
    </row>
    <row r="70" spans="1:10" ht="15.75" hidden="1">
      <c r="A70" s="20" t="s">
        <v>50</v>
      </c>
      <c r="B70" s="7">
        <v>10</v>
      </c>
      <c r="C70" s="7">
        <v>2</v>
      </c>
      <c r="D70" s="14"/>
      <c r="E70" s="13">
        <v>0</v>
      </c>
      <c r="F70" s="14">
        <v>0</v>
      </c>
      <c r="G70" s="14">
        <v>0</v>
      </c>
      <c r="H70" s="19" t="e">
        <f t="shared" si="3"/>
        <v>#DIV/0!</v>
      </c>
      <c r="I70" s="33" t="e">
        <f t="shared" si="5"/>
        <v>#DIV/0!</v>
      </c>
      <c r="J70" s="27" t="e">
        <f t="shared" si="4"/>
        <v>#DIV/0!</v>
      </c>
    </row>
    <row r="71" spans="1:10" ht="15.75">
      <c r="A71" s="20" t="s">
        <v>51</v>
      </c>
      <c r="B71" s="7">
        <v>10</v>
      </c>
      <c r="C71" s="7">
        <v>3</v>
      </c>
      <c r="D71" s="14">
        <v>4126.3</v>
      </c>
      <c r="E71" s="32">
        <v>37609.5</v>
      </c>
      <c r="F71" s="32">
        <v>43333.14</v>
      </c>
      <c r="G71" s="32">
        <v>2879.26392</v>
      </c>
      <c r="H71" s="19">
        <f aca="true" t="shared" si="6" ref="H71:H87">G71/E71*100</f>
        <v>7.6556825270210975</v>
      </c>
      <c r="I71" s="33">
        <f aca="true" t="shared" si="7" ref="I71:I87">G71/F71*100</f>
        <v>6.644484844624691</v>
      </c>
      <c r="J71" s="27">
        <f aca="true" t="shared" si="8" ref="J71:J87">G71/D71*100</f>
        <v>69.77834670285728</v>
      </c>
    </row>
    <row r="72" spans="1:10" ht="15.75">
      <c r="A72" s="20" t="s">
        <v>60</v>
      </c>
      <c r="B72" s="7">
        <v>10</v>
      </c>
      <c r="C72" s="7">
        <v>4</v>
      </c>
      <c r="D72" s="14">
        <v>6475.3</v>
      </c>
      <c r="E72" s="32">
        <v>50768.2</v>
      </c>
      <c r="F72" s="32">
        <v>50768.2</v>
      </c>
      <c r="G72" s="32">
        <v>5155.50141</v>
      </c>
      <c r="H72" s="19">
        <f t="shared" si="6"/>
        <v>10.154981681446259</v>
      </c>
      <c r="I72" s="33">
        <f t="shared" si="7"/>
        <v>10.154981681446259</v>
      </c>
      <c r="J72" s="27">
        <f t="shared" si="8"/>
        <v>79.61795453492502</v>
      </c>
    </row>
    <row r="73" spans="1:10" ht="15.75">
      <c r="A73" s="20" t="s">
        <v>52</v>
      </c>
      <c r="B73" s="7">
        <v>10</v>
      </c>
      <c r="C73" s="7">
        <v>6</v>
      </c>
      <c r="D73" s="14">
        <v>3731.6</v>
      </c>
      <c r="E73" s="32">
        <v>21019.2</v>
      </c>
      <c r="F73" s="32">
        <v>21019.2</v>
      </c>
      <c r="G73" s="32">
        <v>4334.03314</v>
      </c>
      <c r="H73" s="19">
        <f t="shared" si="6"/>
        <v>20.61940102382583</v>
      </c>
      <c r="I73" s="33">
        <f t="shared" si="7"/>
        <v>20.61940102382583</v>
      </c>
      <c r="J73" s="27">
        <f t="shared" si="8"/>
        <v>116.14409743809624</v>
      </c>
    </row>
    <row r="74" spans="1:10" ht="18.75" customHeight="1">
      <c r="A74" s="21" t="s">
        <v>47</v>
      </c>
      <c r="B74" s="16">
        <v>11</v>
      </c>
      <c r="C74" s="16"/>
      <c r="D74" s="17">
        <f>D75+D76+D77</f>
        <v>37604.8</v>
      </c>
      <c r="E74" s="17">
        <f>E75+E76+E77</f>
        <v>171761.16</v>
      </c>
      <c r="F74" s="17">
        <f>F75+F76+F77</f>
        <v>196563.84025</v>
      </c>
      <c r="G74" s="17">
        <f>G75+G76+G77</f>
        <v>36613.047</v>
      </c>
      <c r="H74" s="17">
        <f t="shared" si="6"/>
        <v>21.316255083512477</v>
      </c>
      <c r="I74" s="18">
        <f t="shared" si="7"/>
        <v>18.626542375969883</v>
      </c>
      <c r="J74" s="18">
        <f t="shared" si="8"/>
        <v>97.36269571969535</v>
      </c>
    </row>
    <row r="75" spans="1:10" ht="16.5" customHeight="1">
      <c r="A75" s="20" t="s">
        <v>63</v>
      </c>
      <c r="B75" s="7">
        <v>11</v>
      </c>
      <c r="C75" s="7">
        <v>1</v>
      </c>
      <c r="D75" s="14">
        <v>33862.9</v>
      </c>
      <c r="E75" s="32">
        <v>161214.71</v>
      </c>
      <c r="F75" s="32">
        <v>162488.965</v>
      </c>
      <c r="G75" s="32">
        <v>34495.32</v>
      </c>
      <c r="H75" s="19">
        <f t="shared" si="6"/>
        <v>21.39712933143632</v>
      </c>
      <c r="I75" s="33">
        <f t="shared" si="7"/>
        <v>21.229330865637554</v>
      </c>
      <c r="J75" s="27">
        <f t="shared" si="8"/>
        <v>101.86758960396185</v>
      </c>
    </row>
    <row r="76" spans="1:10" ht="15.75">
      <c r="A76" s="20" t="s">
        <v>64</v>
      </c>
      <c r="B76" s="7">
        <v>11</v>
      </c>
      <c r="C76" s="7">
        <v>2</v>
      </c>
      <c r="D76" s="14">
        <v>3741.9</v>
      </c>
      <c r="E76" s="32">
        <v>10546.45</v>
      </c>
      <c r="F76" s="32">
        <v>34074.87525</v>
      </c>
      <c r="G76" s="32">
        <v>2117.727</v>
      </c>
      <c r="H76" s="19">
        <f t="shared" si="6"/>
        <v>20.079998482901825</v>
      </c>
      <c r="I76" s="33">
        <f t="shared" si="7"/>
        <v>6.2149222395172234</v>
      </c>
      <c r="J76" s="27">
        <f t="shared" si="8"/>
        <v>56.59496512466929</v>
      </c>
    </row>
    <row r="77" spans="1:10" ht="31.5" hidden="1">
      <c r="A77" s="20" t="s">
        <v>65</v>
      </c>
      <c r="B77" s="7">
        <v>11</v>
      </c>
      <c r="C77" s="7">
        <v>5</v>
      </c>
      <c r="D77" s="14"/>
      <c r="E77" s="13"/>
      <c r="F77" s="14"/>
      <c r="G77" s="14"/>
      <c r="H77" s="19" t="e">
        <f t="shared" si="6"/>
        <v>#DIV/0!</v>
      </c>
      <c r="I77" s="33" t="e">
        <f t="shared" si="7"/>
        <v>#DIV/0!</v>
      </c>
      <c r="J77" s="18" t="e">
        <f t="shared" si="8"/>
        <v>#DIV/0!</v>
      </c>
    </row>
    <row r="78" spans="1:10" ht="15.75">
      <c r="A78" s="21" t="s">
        <v>68</v>
      </c>
      <c r="B78" s="16">
        <v>12</v>
      </c>
      <c r="C78" s="16"/>
      <c r="D78" s="17">
        <f>D79+D80</f>
        <v>11024</v>
      </c>
      <c r="E78" s="17">
        <f>E79+E80</f>
        <v>56903.42</v>
      </c>
      <c r="F78" s="17">
        <f>F79+F80</f>
        <v>64162.946729999996</v>
      </c>
      <c r="G78" s="17">
        <f>G79+G80</f>
        <v>11591.59016</v>
      </c>
      <c r="H78" s="17">
        <f t="shared" si="6"/>
        <v>20.37063881221902</v>
      </c>
      <c r="I78" s="18">
        <f t="shared" si="7"/>
        <v>18.065863166755467</v>
      </c>
      <c r="J78" s="18">
        <f t="shared" si="8"/>
        <v>105.1486770682148</v>
      </c>
    </row>
    <row r="79" spans="1:10" ht="15.75">
      <c r="A79" s="20" t="s">
        <v>44</v>
      </c>
      <c r="B79" s="7">
        <v>12</v>
      </c>
      <c r="C79" s="7">
        <v>1</v>
      </c>
      <c r="D79" s="14">
        <v>7053.1</v>
      </c>
      <c r="E79" s="32">
        <v>34491.56</v>
      </c>
      <c r="F79" s="32">
        <v>41751.15339</v>
      </c>
      <c r="G79" s="32">
        <v>7355.946190000001</v>
      </c>
      <c r="H79" s="19">
        <f t="shared" si="6"/>
        <v>21.326800498440782</v>
      </c>
      <c r="I79" s="33">
        <f t="shared" si="7"/>
        <v>17.618546058566746</v>
      </c>
      <c r="J79" s="27">
        <f t="shared" si="8"/>
        <v>104.29380258326127</v>
      </c>
    </row>
    <row r="80" spans="1:10" ht="15.75">
      <c r="A80" s="20" t="s">
        <v>45</v>
      </c>
      <c r="B80" s="7">
        <v>12</v>
      </c>
      <c r="C80" s="7">
        <v>2</v>
      </c>
      <c r="D80" s="14">
        <v>3970.9</v>
      </c>
      <c r="E80" s="32">
        <v>22411.86</v>
      </c>
      <c r="F80" s="32">
        <v>22411.79334</v>
      </c>
      <c r="G80" s="32">
        <v>4235.64397</v>
      </c>
      <c r="H80" s="19">
        <f t="shared" si="6"/>
        <v>18.89911845781653</v>
      </c>
      <c r="I80" s="33">
        <f t="shared" si="7"/>
        <v>18.89917466997311</v>
      </c>
      <c r="J80" s="27">
        <f t="shared" si="8"/>
        <v>106.66710242010626</v>
      </c>
    </row>
    <row r="81" spans="1:10" ht="31.5">
      <c r="A81" s="21" t="s">
        <v>72</v>
      </c>
      <c r="B81" s="16">
        <v>13</v>
      </c>
      <c r="C81" s="16"/>
      <c r="D81" s="17">
        <f>D82</f>
        <v>0</v>
      </c>
      <c r="E81" s="17">
        <f>E82</f>
        <v>2</v>
      </c>
      <c r="F81" s="17">
        <f>F82</f>
        <v>2</v>
      </c>
      <c r="G81" s="17">
        <f>G82</f>
        <v>0</v>
      </c>
      <c r="H81" s="17">
        <f t="shared" si="6"/>
        <v>0</v>
      </c>
      <c r="I81" s="18">
        <f t="shared" si="7"/>
        <v>0</v>
      </c>
      <c r="J81" s="18"/>
    </row>
    <row r="82" spans="1:10" ht="31.5">
      <c r="A82" s="20" t="s">
        <v>73</v>
      </c>
      <c r="B82" s="7">
        <v>13</v>
      </c>
      <c r="C82" s="7">
        <v>1</v>
      </c>
      <c r="D82" s="14">
        <v>0</v>
      </c>
      <c r="E82" s="32">
        <v>2</v>
      </c>
      <c r="F82" s="32">
        <v>2</v>
      </c>
      <c r="G82" s="32">
        <v>0</v>
      </c>
      <c r="H82" s="19">
        <f t="shared" si="6"/>
        <v>0</v>
      </c>
      <c r="I82" s="33">
        <f t="shared" si="7"/>
        <v>0</v>
      </c>
      <c r="J82" s="27"/>
    </row>
    <row r="83" spans="1:10" s="8" customFormat="1" ht="47.25">
      <c r="A83" s="23" t="s">
        <v>71</v>
      </c>
      <c r="B83" s="16">
        <v>14</v>
      </c>
      <c r="C83" s="16" t="s">
        <v>3</v>
      </c>
      <c r="D83" s="17">
        <f>D84+D85+D86</f>
        <v>197085.6</v>
      </c>
      <c r="E83" s="17">
        <f>E84+E85+E86</f>
        <v>594252.11</v>
      </c>
      <c r="F83" s="17">
        <f>F84+F85+F86</f>
        <v>1238226.75085</v>
      </c>
      <c r="G83" s="17">
        <f>G84+G85+G86</f>
        <v>251211.9201</v>
      </c>
      <c r="H83" s="17">
        <f t="shared" si="6"/>
        <v>42.27362694597752</v>
      </c>
      <c r="I83" s="18">
        <f t="shared" si="7"/>
        <v>20.288038513749736</v>
      </c>
      <c r="J83" s="18">
        <f t="shared" si="8"/>
        <v>127.4633560747208</v>
      </c>
    </row>
    <row r="84" spans="1:10" ht="47.25">
      <c r="A84" s="20" t="s">
        <v>69</v>
      </c>
      <c r="B84" s="7">
        <v>14</v>
      </c>
      <c r="C84" s="7">
        <v>1</v>
      </c>
      <c r="D84" s="14">
        <v>39069.9</v>
      </c>
      <c r="E84" s="32">
        <v>199267.04</v>
      </c>
      <c r="F84" s="32">
        <v>199260.34</v>
      </c>
      <c r="G84" s="32">
        <v>39852.106060000006</v>
      </c>
      <c r="H84" s="19">
        <f t="shared" si="6"/>
        <v>19.999346635549966</v>
      </c>
      <c r="I84" s="33">
        <f t="shared" si="7"/>
        <v>20.0000191006399</v>
      </c>
      <c r="J84" s="27">
        <f t="shared" si="8"/>
        <v>102.00206824179227</v>
      </c>
    </row>
    <row r="85" spans="1:10" ht="17.25" customHeight="1">
      <c r="A85" s="20" t="s">
        <v>70</v>
      </c>
      <c r="B85" s="7">
        <v>14</v>
      </c>
      <c r="C85" s="7">
        <v>2</v>
      </c>
      <c r="D85" s="14">
        <v>158015.7</v>
      </c>
      <c r="E85" s="13"/>
      <c r="F85" s="14"/>
      <c r="G85" s="14"/>
      <c r="H85" s="19"/>
      <c r="I85" s="33"/>
      <c r="J85" s="27">
        <f t="shared" si="8"/>
        <v>0</v>
      </c>
    </row>
    <row r="86" spans="1:10" ht="15.75">
      <c r="A86" s="20" t="s">
        <v>79</v>
      </c>
      <c r="B86" s="7">
        <v>14</v>
      </c>
      <c r="C86" s="7">
        <v>3</v>
      </c>
      <c r="D86" s="14"/>
      <c r="E86" s="32">
        <v>394985.07</v>
      </c>
      <c r="F86" s="32">
        <v>1038966.41085</v>
      </c>
      <c r="G86" s="32">
        <v>211359.81404</v>
      </c>
      <c r="H86" s="19">
        <f t="shared" si="6"/>
        <v>53.510836255152626</v>
      </c>
      <c r="I86" s="33">
        <f t="shared" si="7"/>
        <v>20.343276917593723</v>
      </c>
      <c r="J86" s="27"/>
    </row>
    <row r="87" spans="1:10" s="8" customFormat="1" ht="15.75">
      <c r="A87" s="30" t="s">
        <v>53</v>
      </c>
      <c r="B87" s="30"/>
      <c r="C87" s="30"/>
      <c r="D87" s="31">
        <f>D7+D19+D21+D28+D39+D44+D47+D56+D62+D68+D74+D78+D81+D83</f>
        <v>999371.6000000001</v>
      </c>
      <c r="E87" s="31">
        <f>E7+E19+E21+E28+E39+E44+E47+E56+E68+E62+E74+E78+E81+E83</f>
        <v>4504349.899999999</v>
      </c>
      <c r="F87" s="31">
        <f>F7+F19+F21+F28+F39+F44+F47+F56+F68+F62+F74+F78+F81+F83</f>
        <v>6364996.86899</v>
      </c>
      <c r="G87" s="31">
        <f>G7+G19+G21+G28+G39+G44+G47+G56+G62+G68+G74+G78+G81+G83</f>
        <v>1209625.49152</v>
      </c>
      <c r="H87" s="34">
        <f t="shared" si="6"/>
        <v>26.854607620957687</v>
      </c>
      <c r="I87" s="35">
        <f t="shared" si="7"/>
        <v>19.004337573412563</v>
      </c>
      <c r="J87" s="35">
        <f t="shared" si="8"/>
        <v>121.03860981440735</v>
      </c>
    </row>
    <row r="88" spans="1:10" ht="15.75">
      <c r="A88" s="10"/>
      <c r="B88" s="10"/>
      <c r="C88" s="10"/>
      <c r="D88" s="10"/>
      <c r="E88" s="11"/>
      <c r="F88" s="9"/>
      <c r="G88" s="12"/>
      <c r="H88" s="12"/>
      <c r="I88" s="9"/>
      <c r="J88" s="9"/>
    </row>
    <row r="89" spans="1:10" ht="15.75">
      <c r="A89" s="9"/>
      <c r="B89" s="9"/>
      <c r="C89" s="9"/>
      <c r="D89" s="9"/>
      <c r="E89" s="9"/>
      <c r="F89" s="9"/>
      <c r="G89" s="9"/>
      <c r="H89" s="9"/>
      <c r="I89" s="9"/>
      <c r="J89" s="9"/>
    </row>
  </sheetData>
  <sheetProtection/>
  <mergeCells count="10">
    <mergeCell ref="G1:I1"/>
    <mergeCell ref="A2:J2"/>
    <mergeCell ref="A4:A5"/>
    <mergeCell ref="B4:B5"/>
    <mergeCell ref="C4:C5"/>
    <mergeCell ref="D4:D5"/>
    <mergeCell ref="E4:G4"/>
    <mergeCell ref="H4:H5"/>
    <mergeCell ref="I4:I5"/>
    <mergeCell ref="J4:J5"/>
  </mergeCells>
  <printOptions/>
  <pageMargins left="0.3937007874015748" right="0.3937007874015748" top="0.5905511811023623" bottom="0.1968503937007874" header="0.11811023622047245" footer="0.11811023622047245"/>
  <pageSetup fitToHeight="3" horizontalDpi="600" verticalDpi="600" orientation="landscape" paperSize="9" scale="65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BaevaVM</cp:lastModifiedBy>
  <cp:lastPrinted>2019-04-26T10:39:04Z</cp:lastPrinted>
  <dcterms:created xsi:type="dcterms:W3CDTF">2007-09-13T08:04:48Z</dcterms:created>
  <dcterms:modified xsi:type="dcterms:W3CDTF">2022-05-06T04:04:51Z</dcterms:modified>
  <cp:category/>
  <cp:version/>
  <cp:contentType/>
  <cp:contentStatus/>
</cp:coreProperties>
</file>